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ropbox/Glidecoat/Detailing/32 Regulator/"/>
    </mc:Choice>
  </mc:AlternateContent>
  <xr:revisionPtr revIDLastSave="0" documentId="8_{D51B5EB5-E0A3-6548-A202-00280211FE34}" xr6:coauthVersionLast="41" xr6:coauthVersionMax="41" xr10:uidLastSave="{00000000-0000-0000-0000-000000000000}"/>
  <bookViews>
    <workbookView xWindow="2340" yWindow="1140" windowWidth="22120" windowHeight="18060" xr2:uid="{DD08BB9E-B4A6-5C4B-95BF-2B82C3E8500B}"/>
  </bookViews>
  <sheets>
    <sheet name="32 Regulator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1" l="1"/>
  <c r="D13" i="1"/>
  <c r="C13" i="1"/>
  <c r="D11" i="1"/>
  <c r="C11" i="1"/>
  <c r="B5" i="1" l="1"/>
  <c r="D17" i="1" l="1"/>
  <c r="D18" i="1" l="1"/>
  <c r="D27" i="1" l="1"/>
  <c r="D26" i="1"/>
  <c r="D25" i="1"/>
  <c r="D24" i="1"/>
  <c r="D22" i="1"/>
  <c r="B12" i="1"/>
  <c r="D12" i="1" s="1"/>
  <c r="D23" i="1" l="1"/>
  <c r="D32" i="1" s="1"/>
  <c r="D35" i="1" s="1"/>
  <c r="D36" i="1" l="1"/>
  <c r="D37" i="1" s="1"/>
  <c r="D38" i="1"/>
</calcChain>
</file>

<file path=xl/sharedStrings.xml><?xml version="1.0" encoding="utf-8"?>
<sst xmlns="http://schemas.openxmlformats.org/spreadsheetml/2006/main" count="66" uniqueCount="59">
  <si>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</si>
  <si>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</si>
  <si>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</si>
  <si>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</si>
  <si>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</si>
  <si>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</si>
  <si>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</si>
  <si>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</si>
  <si>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Ceramic</t>
  </si>
  <si>
    <t>Polish</t>
  </si>
  <si>
    <t>Product</t>
  </si>
  <si>
    <t>Size</t>
  </si>
  <si>
    <t>Nano Ceramic Top Coating</t>
  </si>
  <si>
    <t>Dealer Cost (35%)</t>
  </si>
  <si>
    <t>Daily/Hourly Rate</t>
  </si>
  <si>
    <t>Total</t>
  </si>
  <si>
    <t>Product Total</t>
  </si>
  <si>
    <t>Labor Total</t>
  </si>
  <si>
    <t>Hours/Days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</si>
  <si>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</si>
  <si>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</si>
  <si>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</si>
  <si>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</si>
  <si>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</si>
  <si>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</si>
  <si>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</si>
  <si>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</si>
  <si>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</si>
  <si>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</si>
  <si>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</si>
  <si>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</si>
  <si>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</si>
  <si>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</si>
  <si>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</si>
  <si>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</si>
  <si>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</si>
  <si>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</si>
  <si>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</si>
  <si>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</si>
  <si>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</si>
  <si>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</si>
  <si>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</si>
  <si>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</si>
  <si>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</si>
  <si>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</si>
  <si>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</si>
  <si>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Publix</t>
  </si>
  <si>
    <t>Regulator</t>
  </si>
  <si>
    <t>Deerfield Beach</t>
  </si>
  <si>
    <t>• Ceramic coating application to the hull</t>
  </si>
  <si>
    <t>250 ml</t>
  </si>
  <si>
    <t>• 1.5 days to complete the work. Took approximately 3 - 4 hours to determine the right approach. Learning experience to complete multiple step spots at the start to learn the right finish. We completed 2 - 3 heavy cut then finished with medium cut.</t>
  </si>
  <si>
    <t>Profit/Loss</t>
  </si>
  <si>
    <t>Profit Margin</t>
  </si>
  <si>
    <t>Price Per Foot</t>
  </si>
  <si>
    <t xml:space="preserve">Total Cost </t>
  </si>
  <si>
    <t>Cost Per Foot</t>
  </si>
  <si>
    <t>Travel Time</t>
  </si>
  <si>
    <t>Profit Per 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</si>
</sst>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44" fontId="0" fillId="0" borderId="6" xfId="1" applyFont="1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44" fontId="2" fillId="0" borderId="9" xfId="0" applyNumberFormat="1" applyFont="1" applyBorder="1"/>
    <xf numFmtId="44" fontId="2" fillId="0" borderId="8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44" fontId="0" fillId="0" borderId="12" xfId="1" applyFont="1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Border="1"/>
    <xf numFmtId="44" fontId="0" fillId="0" borderId="18" xfId="1" applyFont="1" applyBorder="1"/>
    <xf numFmtId="44" fontId="0" fillId="0" borderId="15" xfId="1" applyFont="1" applyBorder="1"/>
    <xf numFmtId="0" fontId="0" fillId="0" borderId="5" xfId="0" applyBorder="1" applyAlignment="1">
      <alignment wrapText="1"/>
    </xf>
    <xf numFmtId="44" fontId="0" fillId="0" borderId="17" xfId="0" applyNumberFormat="1" applyBorder="1"/>
    <xf numFmtId="10" fontId="2" fillId="0" borderId="1" xfId="0" applyNumberFormat="1" applyFont="1" applyBorder="1"/>
    <xf numFmtId="44" fontId="0" fillId="0" borderId="1" xfId="1" applyFont="1" applyBorder="1" applyAlignment="1">
      <alignment horizontal="right"/>
    </xf>
    <xf numFmtId="44" fontId="2" fillId="0" borderId="1" xfId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4" fontId="0" fillId="0" borderId="1" xfId="1" applyFont="1" applyBorder="1"/>
    <xf numFmtId="44" fontId="0" fillId="0" borderId="9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41"/>
  <sheetViews>
    <sheetView tabSelected="1" workbookViewId="0">
      <selection activeCell="J33" sqref="J33"/>
    </sheetView>
  </sheetViews>
  <sheetFormatPr baseColWidth="10" defaultRowHeight="16" x14ac:dyDescent="0.2"/>
  <cols>
    <col min="1" max="1" width="24.5" customWidth="1"/>
    <col min="2" max="2" width="16.33203125" customWidth="1"/>
    <col min="3" max="3" width="14.33203125" customWidth="1"/>
    <col min="4" max="4" width="16.6640625" customWidth="1"/>
  </cols>
  <sheetData>
    <row r="1" spans="1:4" ht="17" thickBot="1" x14ac:dyDescent="0.25">
      <c r="A1" s="21" t="s">
        <v>34</v>
      </c>
      <c r="B1" s="19" t="s">
        <v>47</v>
      </c>
    </row>
    <row r="2" spans="1:4" ht="17" thickBot="1" x14ac:dyDescent="0.25">
      <c r="A2" s="14" t="s">
        <v>11</v>
      </c>
      <c r="B2" s="24">
        <v>32</v>
      </c>
    </row>
    <row r="3" spans="1:4" ht="17" thickBot="1" x14ac:dyDescent="0.25">
      <c r="A3" s="21" t="s">
        <v>35</v>
      </c>
      <c r="B3" s="23" t="s">
        <v>38</v>
      </c>
    </row>
    <row r="4" spans="1:4" ht="17" thickBot="1" x14ac:dyDescent="0.25">
      <c r="A4" s="21" t="s">
        <v>40</v>
      </c>
      <c r="B4" s="22">
        <v>1860</v>
      </c>
    </row>
    <row r="5" spans="1:4" ht="17" thickBot="1" x14ac:dyDescent="0.25">
      <c r="A5" s="14" t="s">
        <v>54</v>
      </c>
      <c r="B5" s="38">
        <f>B4/B2</f>
        <v>58.125</v>
      </c>
    </row>
    <row r="6" spans="1:4" ht="17" thickBot="1" x14ac:dyDescent="0.25">
      <c r="A6" s="21" t="s">
        <v>41</v>
      </c>
      <c r="B6" s="26" t="s">
        <v>48</v>
      </c>
    </row>
    <row r="7" spans="1:4" ht="18" customHeight="1" thickBot="1" x14ac:dyDescent="0.25">
      <c r="A7" s="25" t="s">
        <v>42</v>
      </c>
      <c r="B7" s="45" t="s">
        <v>49</v>
      </c>
      <c r="C7" s="43"/>
      <c r="D7" s="44"/>
    </row>
    <row r="8" spans="1:4" ht="17" thickBot="1" x14ac:dyDescent="0.25"/>
    <row r="9" spans="1:4" ht="20" thickBot="1" x14ac:dyDescent="0.3">
      <c r="A9" s="40" t="s">
        <v>7</v>
      </c>
      <c r="B9" s="41"/>
      <c r="C9" s="41"/>
      <c r="D9" s="42"/>
    </row>
    <row r="10" spans="1:4" ht="17" thickBot="1" x14ac:dyDescent="0.25">
      <c r="A10" s="2"/>
      <c r="B10" s="13" t="s">
        <v>14</v>
      </c>
      <c r="C10" s="3" t="s">
        <v>18</v>
      </c>
      <c r="D10" s="13" t="s">
        <v>15</v>
      </c>
    </row>
    <row r="11" spans="1:4" ht="17" thickBot="1" x14ac:dyDescent="0.25">
      <c r="A11" s="5" t="s">
        <v>57</v>
      </c>
      <c r="B11" s="46">
        <v>22.5</v>
      </c>
      <c r="C11" s="21">
        <f>8</f>
        <v>8</v>
      </c>
      <c r="D11" s="47">
        <f>C11*B11</f>
        <v>180</v>
      </c>
    </row>
    <row r="12" spans="1:4" ht="17" thickBot="1" x14ac:dyDescent="0.25">
      <c r="A12" s="28" t="s">
        <v>7</v>
      </c>
      <c r="B12" s="34">
        <f>22.5</f>
        <v>22.5</v>
      </c>
      <c r="C12" s="30">
        <v>23</v>
      </c>
      <c r="D12" s="36">
        <f>C12*B12</f>
        <v>517.5</v>
      </c>
    </row>
    <row r="13" spans="1:4" ht="17" thickBot="1" x14ac:dyDescent="0.25">
      <c r="A13" s="8" t="s">
        <v>17</v>
      </c>
      <c r="B13" s="15"/>
      <c r="C13" s="9">
        <f>SUM(C11:C12)</f>
        <v>31</v>
      </c>
      <c r="D13" s="16">
        <f>SUM(D11:D12)</f>
        <v>697.5</v>
      </c>
    </row>
    <row r="14" spans="1:4" ht="17" thickBot="1" x14ac:dyDescent="0.25"/>
    <row r="15" spans="1:4" ht="20" thickBot="1" x14ac:dyDescent="0.3">
      <c r="A15" s="40" t="s">
        <v>8</v>
      </c>
      <c r="B15" s="41"/>
      <c r="C15" s="41"/>
      <c r="D15" s="42"/>
    </row>
    <row r="16" spans="1:4" ht="17" thickBot="1" x14ac:dyDescent="0.25">
      <c r="A16" s="5" t="s">
        <v>10</v>
      </c>
      <c r="B16" s="21" t="s">
        <v>11</v>
      </c>
      <c r="C16" s="6"/>
      <c r="D16" s="21" t="s">
        <v>13</v>
      </c>
    </row>
    <row r="17" spans="1:10" ht="22" customHeight="1" thickBot="1" x14ac:dyDescent="0.25">
      <c r="A17" s="35" t="s">
        <v>12</v>
      </c>
      <c r="B17" s="17" t="s">
        <v>50</v>
      </c>
      <c r="C17" s="7"/>
      <c r="D17" s="18">
        <f>'Glidecoat Costs'!C10</f>
        <v>191.75</v>
      </c>
    </row>
    <row r="18" spans="1:10" ht="17" thickBot="1" x14ac:dyDescent="0.25">
      <c r="A18" s="8" t="s">
        <v>16</v>
      </c>
      <c r="B18" s="9"/>
      <c r="C18" s="12"/>
      <c r="D18" s="10">
        <f>D17</f>
        <v>191.75</v>
      </c>
    </row>
    <row r="19" spans="1:10" ht="17" thickBot="1" x14ac:dyDescent="0.25"/>
    <row r="20" spans="1:10" ht="20" thickBot="1" x14ac:dyDescent="0.3">
      <c r="A20" s="40" t="s">
        <v>30</v>
      </c>
      <c r="B20" s="41"/>
      <c r="C20" s="41"/>
      <c r="D20" s="42"/>
    </row>
    <row r="21" spans="1:10" ht="17" thickBot="1" x14ac:dyDescent="0.25">
      <c r="A21" s="2"/>
      <c r="B21" s="13" t="s">
        <v>19</v>
      </c>
      <c r="C21" s="13" t="s">
        <v>20</v>
      </c>
      <c r="D21" s="4" t="s">
        <v>21</v>
      </c>
    </row>
    <row r="22" spans="1:10" x14ac:dyDescent="0.2">
      <c r="A22" s="28" t="s">
        <v>0</v>
      </c>
      <c r="B22" s="30" t="s">
        <v>22</v>
      </c>
      <c r="C22" s="30">
        <v>4</v>
      </c>
      <c r="D22" s="32">
        <f>C22*'Glidecoat Costs'!C3+50</f>
        <v>101.88</v>
      </c>
    </row>
    <row r="23" spans="1:10" x14ac:dyDescent="0.2">
      <c r="A23" s="29" t="s">
        <v>1</v>
      </c>
      <c r="B23" s="31" t="s">
        <v>22</v>
      </c>
      <c r="C23" s="31">
        <v>2</v>
      </c>
      <c r="D23" s="33">
        <f>C23*'Glidecoat Costs'!C4</f>
        <v>25.94</v>
      </c>
    </row>
    <row r="24" spans="1:10" hidden="1" x14ac:dyDescent="0.2">
      <c r="A24" s="29" t="s">
        <v>9</v>
      </c>
      <c r="B24" s="31" t="s">
        <v>22</v>
      </c>
      <c r="C24" s="31">
        <v>0</v>
      </c>
      <c r="D24" s="33">
        <f>C24*'Glidecoat Costs'!C5</f>
        <v>0</v>
      </c>
    </row>
    <row r="25" spans="1:10" x14ac:dyDescent="0.2">
      <c r="A25" s="29" t="s">
        <v>2</v>
      </c>
      <c r="B25" s="31" t="s">
        <v>26</v>
      </c>
      <c r="C25" s="31">
        <v>1</v>
      </c>
      <c r="D25" s="33">
        <f>C25*'Glidecoat Costs'!C6</f>
        <v>9.7200000000000006</v>
      </c>
    </row>
    <row r="26" spans="1:10" x14ac:dyDescent="0.2">
      <c r="A26" s="29" t="s">
        <v>3</v>
      </c>
      <c r="B26" s="31"/>
      <c r="C26" s="31">
        <v>10</v>
      </c>
      <c r="D26" s="33">
        <f>C26*'Glidecoat Costs'!C7</f>
        <v>32.400000000000006</v>
      </c>
    </row>
    <row r="27" spans="1:10" x14ac:dyDescent="0.2">
      <c r="A27" s="29" t="s">
        <v>4</v>
      </c>
      <c r="B27" s="31"/>
      <c r="C27" s="31">
        <v>60</v>
      </c>
      <c r="D27" s="33">
        <f>C27*'Glidecoat Costs'!C8</f>
        <v>78</v>
      </c>
    </row>
    <row r="28" spans="1:10" hidden="1" x14ac:dyDescent="0.2">
      <c r="A28" s="29" t="s">
        <v>5</v>
      </c>
      <c r="B28" s="31"/>
      <c r="C28" s="31"/>
      <c r="D28" s="33"/>
    </row>
    <row r="29" spans="1:10" x14ac:dyDescent="0.2">
      <c r="A29" s="29" t="s">
        <v>6</v>
      </c>
      <c r="B29" s="31"/>
      <c r="C29" s="31"/>
      <c r="D29" s="33">
        <v>50</v>
      </c>
      <c r="J29" s="20"/>
    </row>
    <row r="30" spans="1:10" x14ac:dyDescent="0.2">
      <c r="A30" s="29" t="s">
        <v>30</v>
      </c>
      <c r="B30" s="31"/>
      <c r="C30" s="31"/>
      <c r="D30" s="33">
        <v>20</v>
      </c>
      <c r="J30" s="20"/>
    </row>
    <row r="31" spans="1:10" ht="17" thickBot="1" x14ac:dyDescent="0.25">
      <c r="A31" s="29" t="s">
        <v>46</v>
      </c>
      <c r="B31" s="31"/>
      <c r="C31" s="31"/>
      <c r="D31" s="33">
        <v>21</v>
      </c>
    </row>
    <row r="32" spans="1:10" ht="17" thickBot="1" x14ac:dyDescent="0.25">
      <c r="A32" s="8" t="s">
        <v>31</v>
      </c>
      <c r="B32" s="15"/>
      <c r="C32" s="15"/>
      <c r="D32" s="11">
        <f>SUM(D22:D31)</f>
        <v>338.94</v>
      </c>
    </row>
    <row r="33" spans="1:5" ht="17" thickBot="1" x14ac:dyDescent="0.25"/>
    <row r="34" spans="1:5" ht="17" thickBot="1" x14ac:dyDescent="0.25">
      <c r="A34" s="21" t="s">
        <v>32</v>
      </c>
      <c r="B34" s="6"/>
      <c r="C34" s="6"/>
      <c r="D34" s="21" t="s">
        <v>21</v>
      </c>
    </row>
    <row r="35" spans="1:5" ht="17" thickBot="1" x14ac:dyDescent="0.25">
      <c r="A35" s="15" t="s">
        <v>55</v>
      </c>
      <c r="B35" s="9"/>
      <c r="C35" s="9"/>
      <c r="D35" s="16">
        <f>D13+D18+D32</f>
        <v>1228.19</v>
      </c>
    </row>
    <row r="36" spans="1:5" ht="17" thickBot="1" x14ac:dyDescent="0.25">
      <c r="A36" s="15" t="s">
        <v>52</v>
      </c>
      <c r="B36" s="9"/>
      <c r="C36" s="9"/>
      <c r="D36" s="16">
        <f>$B$4-D35</f>
        <v>631.80999999999995</v>
      </c>
    </row>
    <row r="37" spans="1:5" ht="17" thickBot="1" x14ac:dyDescent="0.25">
      <c r="A37" s="15" t="s">
        <v>53</v>
      </c>
      <c r="B37" s="9"/>
      <c r="C37" s="9"/>
      <c r="D37" s="37">
        <f>D36/$B$4</f>
        <v>0.33968279569892468</v>
      </c>
    </row>
    <row r="38" spans="1:5" ht="17" thickBot="1" x14ac:dyDescent="0.25">
      <c r="A38" s="15" t="s">
        <v>56</v>
      </c>
      <c r="B38" s="9"/>
      <c r="C38" s="9"/>
      <c r="D38" s="39">
        <f>D35/$B$2</f>
        <v>38.380937500000002</v>
      </c>
    </row>
    <row r="39" spans="1:5" ht="17" thickBot="1" x14ac:dyDescent="0.25">
      <c r="A39" s="8" t="s">
        <v>58</v>
      </c>
      <c r="B39" s="9"/>
      <c r="C39" s="9"/>
      <c r="D39" s="39">
        <f>B5-D38</f>
        <v>19.744062499999998</v>
      </c>
    </row>
    <row r="40" spans="1:5" ht="17" thickBot="1" x14ac:dyDescent="0.25"/>
    <row r="41" spans="1:5" ht="74" customHeight="1" thickBot="1" x14ac:dyDescent="0.25">
      <c r="A41" s="27" t="s">
        <v>43</v>
      </c>
      <c r="B41" s="43" t="s">
        <v>51</v>
      </c>
      <c r="C41" s="43"/>
      <c r="D41" s="43"/>
      <c r="E41" s="44"/>
    </row>
  </sheetData>
  <mergeCells count="5">
    <mergeCell ref="A15:D15"/>
    <mergeCell ref="A9:D9"/>
    <mergeCell ref="B41:E41"/>
    <mergeCell ref="B7:D7"/>
    <mergeCell ref="A20:D20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Costs'!$F$3:$F$6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F24"/>
  <sheetViews>
    <sheetView workbookViewId="0">
      <selection activeCell="I31" sqref="I31"/>
    </sheetView>
  </sheetViews>
  <sheetFormatPr baseColWidth="10" defaultRowHeight="16" x14ac:dyDescent="0.2"/>
  <cols>
    <col min="2" max="2" width="30.1640625" bestFit="1" customWidth="1"/>
  </cols>
  <sheetData>
    <row r="3" spans="2:6" x14ac:dyDescent="0.2">
      <c r="B3" t="s">
        <v>23</v>
      </c>
      <c r="C3" s="1">
        <v>12.97</v>
      </c>
      <c r="F3" t="s">
        <v>36</v>
      </c>
    </row>
    <row r="4" spans="2:6" x14ac:dyDescent="0.2">
      <c r="B4" t="s">
        <v>24</v>
      </c>
      <c r="C4" s="1">
        <v>12.97</v>
      </c>
      <c r="F4" t="s">
        <v>37</v>
      </c>
    </row>
    <row r="5" spans="2:6" x14ac:dyDescent="0.2">
      <c r="B5" t="s">
        <v>25</v>
      </c>
      <c r="C5" s="1">
        <v>12.97</v>
      </c>
      <c r="F5" t="s">
        <v>38</v>
      </c>
    </row>
    <row r="6" spans="2:6" x14ac:dyDescent="0.2">
      <c r="B6" t="s">
        <v>27</v>
      </c>
      <c r="C6" s="1">
        <v>9.7200000000000006</v>
      </c>
      <c r="F6" t="s">
        <v>39</v>
      </c>
    </row>
    <row r="7" spans="2:6" x14ac:dyDescent="0.2">
      <c r="B7" t="s">
        <v>28</v>
      </c>
      <c r="C7" s="1">
        <v>3.24</v>
      </c>
    </row>
    <row r="8" spans="2:6" x14ac:dyDescent="0.2">
      <c r="B8" t="s">
        <v>29</v>
      </c>
      <c r="C8" s="1">
        <v>1.3</v>
      </c>
    </row>
    <row r="9" spans="2:6" x14ac:dyDescent="0.2">
      <c r="B9" t="s">
        <v>33</v>
      </c>
      <c r="C9" s="1">
        <v>711.75</v>
      </c>
    </row>
    <row r="10" spans="2:6" x14ac:dyDescent="0.2">
      <c r="B10" t="s">
        <v>44</v>
      </c>
      <c r="C10" s="1">
        <v>191.75</v>
      </c>
    </row>
    <row r="11" spans="2:6" x14ac:dyDescent="0.2">
      <c r="B11" t="s">
        <v>45</v>
      </c>
      <c r="C11" s="1">
        <v>55.25</v>
      </c>
    </row>
    <row r="12" spans="2:6" x14ac:dyDescent="0.2">
      <c r="C12" s="1"/>
    </row>
    <row r="13" spans="2:6" x14ac:dyDescent="0.2">
      <c r="C13" s="1"/>
    </row>
    <row r="14" spans="2:6" x14ac:dyDescent="0.2">
      <c r="C14" s="1"/>
    </row>
    <row r="15" spans="2:6" x14ac:dyDescent="0.2">
      <c r="C15" s="1"/>
    </row>
    <row r="16" spans="2:6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  <row r="21" spans="3:3" x14ac:dyDescent="0.2">
      <c r="C21" s="1"/>
    </row>
    <row r="22" spans="3:3" x14ac:dyDescent="0.2">
      <c r="C22" s="1"/>
    </row>
    <row r="23" spans="3:3" x14ac:dyDescent="0.2">
      <c r="C23" s="1"/>
    </row>
    <row r="24" spans="3:3" x14ac:dyDescent="0.2">
      <c r="C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32 Regulator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2019-01-07T19:36:37Z</cp:lastPrinted>
  <dcterms:created xsi:type="dcterms:W3CDTF">2018-09-21T17:23:01Z</dcterms:created>
  <dcterms:modified xsi:type="dcterms:W3CDTF">2019-03-20T19:46:46Z</dcterms:modified>
</cp:coreProperties>
</file>