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35' Scout - Seven Seas Yacht Sales/"/>
    </mc:Choice>
  </mc:AlternateContent>
  <xr:revisionPtr revIDLastSave="0" documentId="13_ncr:1_{6889F0F3-4095-724C-9D6D-C6A25F54A86B}" xr6:coauthVersionLast="41" xr6:coauthVersionMax="41" xr10:uidLastSave="{00000000-0000-0000-0000-000000000000}"/>
  <bookViews>
    <workbookView xWindow="10280" yWindow="1420" windowWidth="26080" windowHeight="17480" xr2:uid="{DD08BB9E-B4A6-5C4B-95BF-2B82C3E8500B}"/>
  </bookViews>
  <sheets>
    <sheet name="35' Scout"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1" i="1" l="1"/>
  <c r="C16" i="1" l="1"/>
  <c r="C20" i="1" l="1"/>
  <c r="D13" i="1"/>
  <c r="D27" i="1" l="1"/>
  <c r="D15" i="1" l="1"/>
  <c r="B6" i="1" l="1"/>
  <c r="C21" i="1" l="1"/>
  <c r="D30" i="1"/>
  <c r="D29" i="1"/>
  <c r="D28" i="1"/>
  <c r="D26" i="1"/>
  <c r="D25" i="1" l="1"/>
  <c r="D33" i="1" s="1"/>
  <c r="D14" i="1"/>
  <c r="D16" i="1" s="1"/>
  <c r="D36" i="1" l="1"/>
  <c r="D39" i="1" s="1"/>
  <c r="D40" i="1" s="1"/>
  <c r="D37" i="1" l="1"/>
  <c r="D38" i="1" s="1"/>
</calcChain>
</file>

<file path=xl/sharedStrings.xml><?xml version="1.0" encoding="utf-8"?>
<sst xmlns="http://schemas.openxmlformats.org/spreadsheetml/2006/main" count="69" uniqueCount="63">
  <si>
    <t>Compound</t>
  </si>
  <si>
    <t>Surface Wipe</t>
  </si>
  <si>
    <t>Wash</t>
  </si>
  <si>
    <t>Sponges</t>
  </si>
  <si>
    <t>Microfibers</t>
  </si>
  <si>
    <t>Pads</t>
  </si>
  <si>
    <t>Gas</t>
  </si>
  <si>
    <t>Labor</t>
  </si>
  <si>
    <t>Ceramic</t>
  </si>
  <si>
    <t>Product</t>
  </si>
  <si>
    <t>Size</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</si>
  <si>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</si>
  <si>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</si>
  <si>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</si>
  <si>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</si>
  <si>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</si>
  <si>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</si>
  <si>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</si>
  <si>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</si>
  <si>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</si>
  <si>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</si>
  <si>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</si>
  <si>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</si>
  <si>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</si>
  <si>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</si>
  <si>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</si>
  <si>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</si>
  <si>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</si>
  <si>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</si>
  <si>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</si>
  <si>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</si>
  <si>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</si>
  <si>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</si>
  <si>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</si>
  <si>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</si>
  <si>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</si>
  <si>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</si>
  <si>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</si>
  <si>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</si>
  <si>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</si>
  <si>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</si>
  <si>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</si>
  <si>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</si>
  <si>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</si>
  <si>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</si>
  <si>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</si>
  <si>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</si>
  <si>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</si>
  <si>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</si>
  <si>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Metal Polish</t>
  </si>
  <si>
    <t>Ft. Lauderdale</t>
  </si>
  <si>
    <t xml:space="preserve">Restoration </t>
  </si>
  <si>
    <t>Travel</t>
  </si>
  <si>
    <t>Ceramic Coating</t>
  </si>
  <si>
    <t>Nano Ceramic Top Coating</t>
  </si>
  <si>
    <t>500ml</t>
  </si>
  <si>
    <t>Scout</t>
  </si>
  <si>
    <t xml:space="preserve">The project includes hull and transom only on the black hull of a 35' Scout. The boat was hulled and in the yard with severe signs of oxidization. </t>
  </si>
  <si>
    <t xml:space="preserve">Dealer Cost </t>
  </si>
  <si>
    <t>Hourly Rate</t>
  </si>
  <si>
    <t>Hours</t>
  </si>
  <si>
    <t xml:space="preserve">The preparation steps for the hull included 2 steps of heavy compound with a wool pad, 1 step medium cut compound with wool and then 1 step medium compound with a foam pad. Due to the porosity of the surface, we completed three coats of the Nano Ceramic Top Coating to the entire hull. An additional coat of ceramic coating took approximately 3 total hours to complete. </t>
  </si>
  <si>
    <t xml:space="preserve">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</si>
</sst>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44" fontId="0" fillId="0" borderId="0" xfId="1" applyFont="1"/>
    <xf numFmtId="0" fontId="0" fillId="0" borderId="3" xfId="0" applyBorder="1"/>
    <xf numFmtId="0" fontId="0" fillId="0" borderId="0" xfId="0" applyBorder="1"/>
    <xf numFmtId="0" fontId="0" fillId="0" borderId="7" xfId="0" applyBorder="1"/>
    <xf numFmtId="0" fontId="0" fillId="0" borderId="8" xfId="0" applyBorder="1"/>
    <xf numFmtId="0" fontId="2" fillId="0" borderId="7" xfId="0" applyFont="1" applyBorder="1"/>
    <xf numFmtId="0" fontId="2" fillId="0" borderId="8" xfId="0" applyFont="1" applyBorder="1"/>
    <xf numFmtId="44" fontId="2" fillId="0" borderId="9" xfId="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19" xfId="0" applyNumberFormat="1" applyBorder="1"/>
    <xf numFmtId="44" fontId="0" fillId="0" borderId="0" xfId="0" applyNumberFormat="1"/>
    <xf numFmtId="44" fontId="0" fillId="0" borderId="1" xfId="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1" xfId="1" applyFont="1" applyBorder="1"/>
    <xf numFmtId="0" fontId="2" fillId="0" borderId="12" xfId="0" applyFont="1" applyBorder="1"/>
    <xf numFmtId="44" fontId="2" fillId="0" borderId="12" xfId="0" applyNumberFormat="1" applyFont="1" applyBorder="1"/>
    <xf numFmtId="0" fontId="0" fillId="0" borderId="20" xfId="0" applyBorder="1"/>
    <xf numFmtId="44" fontId="0" fillId="0" borderId="10" xfId="1" applyFont="1" applyBorder="1"/>
    <xf numFmtId="44" fontId="0" fillId="0" borderId="2" xfId="0" applyNumberFormat="1" applyBorder="1"/>
    <xf numFmtId="44" fontId="0" fillId="0" borderId="11" xfId="1" applyFont="1" applyBorder="1"/>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L42"/>
  <sheetViews>
    <sheetView tabSelected="1" workbookViewId="0">
      <selection activeCell="I2" sqref="I2"/>
    </sheetView>
  </sheetViews>
  <sheetFormatPr baseColWidth="10" defaultRowHeight="16" x14ac:dyDescent="0.2"/>
  <cols>
    <col min="1" max="1" width="21.6640625" customWidth="1"/>
    <col min="2" max="2" width="19.5" customWidth="1"/>
    <col min="3" max="3" width="15.83203125" bestFit="1" customWidth="1"/>
    <col min="4" max="4" width="18.33203125" customWidth="1"/>
    <col min="5" max="5" width="12.33203125" customWidth="1"/>
  </cols>
  <sheetData>
    <row r="1" spans="1:4" ht="17" thickBot="1" x14ac:dyDescent="0.25">
      <c r="A1" s="16" t="s">
        <v>29</v>
      </c>
      <c r="B1" s="14" t="s">
        <v>56</v>
      </c>
    </row>
    <row r="2" spans="1:4" ht="17" thickBot="1" x14ac:dyDescent="0.25">
      <c r="A2" s="10" t="s">
        <v>10</v>
      </c>
      <c r="B2" s="19">
        <v>35</v>
      </c>
    </row>
    <row r="3" spans="1:4" ht="17" thickBot="1" x14ac:dyDescent="0.25">
      <c r="A3" s="16" t="s">
        <v>62</v>
      </c>
      <c r="B3" s="18">
        <v>2014</v>
      </c>
    </row>
    <row r="4" spans="1:4" ht="17" thickBot="1" x14ac:dyDescent="0.25">
      <c r="A4" s="16" t="s">
        <v>30</v>
      </c>
      <c r="B4" s="18" t="s">
        <v>31</v>
      </c>
    </row>
    <row r="5" spans="1:4" ht="17" thickBot="1" x14ac:dyDescent="0.25">
      <c r="A5" s="16" t="s">
        <v>35</v>
      </c>
      <c r="B5" s="17">
        <v>1750</v>
      </c>
      <c r="C5" s="33"/>
    </row>
    <row r="6" spans="1:4" ht="17" thickBot="1" x14ac:dyDescent="0.25">
      <c r="A6" s="16" t="s">
        <v>45</v>
      </c>
      <c r="B6" s="37">
        <f>B5/B2</f>
        <v>50</v>
      </c>
      <c r="C6" s="33"/>
    </row>
    <row r="7" spans="1:4" ht="17" thickBot="1" x14ac:dyDescent="0.25">
      <c r="A7" s="10" t="s">
        <v>43</v>
      </c>
      <c r="B7" s="36">
        <v>43522</v>
      </c>
      <c r="C7" s="33"/>
    </row>
    <row r="8" spans="1:4" ht="17" thickBot="1" x14ac:dyDescent="0.25">
      <c r="A8" s="16" t="s">
        <v>36</v>
      </c>
      <c r="B8" s="21" t="s">
        <v>50</v>
      </c>
    </row>
    <row r="9" spans="1:4" ht="51" customHeight="1" thickBot="1" x14ac:dyDescent="0.25">
      <c r="A9" s="20" t="s">
        <v>37</v>
      </c>
      <c r="B9" s="49" t="s">
        <v>57</v>
      </c>
      <c r="C9" s="50"/>
      <c r="D9" s="51"/>
    </row>
    <row r="10" spans="1:4" ht="17" thickBot="1" x14ac:dyDescent="0.25"/>
    <row r="11" spans="1:4" ht="20" thickBot="1" x14ac:dyDescent="0.3">
      <c r="A11" s="46" t="s">
        <v>7</v>
      </c>
      <c r="B11" s="47"/>
      <c r="C11" s="47"/>
      <c r="D11" s="48"/>
    </row>
    <row r="12" spans="1:4" ht="17" thickBot="1" x14ac:dyDescent="0.25">
      <c r="A12" s="4"/>
      <c r="B12" s="16" t="s">
        <v>59</v>
      </c>
      <c r="C12" s="5" t="s">
        <v>60</v>
      </c>
      <c r="D12" s="16" t="s">
        <v>11</v>
      </c>
    </row>
    <row r="13" spans="1:4" ht="17" thickBot="1" x14ac:dyDescent="0.25">
      <c r="A13" s="2" t="s">
        <v>52</v>
      </c>
      <c r="B13" s="45">
        <v>22.5</v>
      </c>
      <c r="C13" s="3">
        <v>8</v>
      </c>
      <c r="D13" s="34">
        <f>C13*B13</f>
        <v>180</v>
      </c>
    </row>
    <row r="14" spans="1:4" ht="17" thickBot="1" x14ac:dyDescent="0.25">
      <c r="A14" s="23" t="s">
        <v>51</v>
      </c>
      <c r="B14" s="29">
        <v>22.5</v>
      </c>
      <c r="C14" s="25">
        <v>20</v>
      </c>
      <c r="D14" s="32">
        <f>C14*B14</f>
        <v>450</v>
      </c>
    </row>
    <row r="15" spans="1:4" ht="17" thickBot="1" x14ac:dyDescent="0.25">
      <c r="A15" s="42" t="s">
        <v>53</v>
      </c>
      <c r="B15" s="43">
        <v>22.5</v>
      </c>
      <c r="C15" s="16">
        <v>11</v>
      </c>
      <c r="D15" s="44">
        <f>C15*B15</f>
        <v>247.5</v>
      </c>
    </row>
    <row r="16" spans="1:4" ht="17" thickBot="1" x14ac:dyDescent="0.25">
      <c r="A16" s="6" t="s">
        <v>13</v>
      </c>
      <c r="B16" s="11"/>
      <c r="C16" s="7">
        <f>SUM(C13:C15)</f>
        <v>39</v>
      </c>
      <c r="D16" s="12">
        <f>SUM(D14:D15)</f>
        <v>697.5</v>
      </c>
    </row>
    <row r="17" spans="1:12" ht="17" thickBot="1" x14ac:dyDescent="0.25"/>
    <row r="18" spans="1:12" ht="20" thickBot="1" x14ac:dyDescent="0.3">
      <c r="A18" s="46" t="s">
        <v>8</v>
      </c>
      <c r="B18" s="47"/>
      <c r="C18" s="48"/>
    </row>
    <row r="19" spans="1:12" ht="17" thickBot="1" x14ac:dyDescent="0.25">
      <c r="A19" s="4" t="s">
        <v>9</v>
      </c>
      <c r="B19" s="16" t="s">
        <v>10</v>
      </c>
      <c r="C19" s="16" t="s">
        <v>58</v>
      </c>
    </row>
    <row r="20" spans="1:12" ht="35" thickBot="1" x14ac:dyDescent="0.25">
      <c r="A20" s="31" t="s">
        <v>54</v>
      </c>
      <c r="B20" s="13" t="s">
        <v>55</v>
      </c>
      <c r="C20" s="34">
        <f>'Glidecoat Costs'!C10*2</f>
        <v>383.5</v>
      </c>
    </row>
    <row r="21" spans="1:12" ht="17" thickBot="1" x14ac:dyDescent="0.25">
      <c r="A21" s="6" t="s">
        <v>12</v>
      </c>
      <c r="B21" s="7"/>
      <c r="C21" s="8">
        <f>C20</f>
        <v>383.5</v>
      </c>
    </row>
    <row r="22" spans="1:12" ht="17" thickBot="1" x14ac:dyDescent="0.25">
      <c r="H22" s="33"/>
      <c r="J22" s="33"/>
      <c r="K22" s="33"/>
      <c r="L22" s="33"/>
    </row>
    <row r="23" spans="1:12" ht="20" thickBot="1" x14ac:dyDescent="0.3">
      <c r="A23" s="46" t="s">
        <v>25</v>
      </c>
      <c r="B23" s="47"/>
      <c r="C23" s="47"/>
      <c r="D23" s="48"/>
      <c r="H23" s="33"/>
      <c r="J23" s="33"/>
    </row>
    <row r="24" spans="1:12" ht="17" thickBot="1" x14ac:dyDescent="0.25">
      <c r="A24" s="2"/>
      <c r="B24" s="9" t="s">
        <v>14</v>
      </c>
      <c r="C24" s="3" t="s">
        <v>15</v>
      </c>
      <c r="D24" s="9" t="s">
        <v>16</v>
      </c>
    </row>
    <row r="25" spans="1:12" x14ac:dyDescent="0.2">
      <c r="A25" s="23" t="s">
        <v>0</v>
      </c>
      <c r="B25" s="25" t="s">
        <v>17</v>
      </c>
      <c r="C25" s="27">
        <v>2</v>
      </c>
      <c r="D25" s="29">
        <f>C25*'Glidecoat Costs'!C3</f>
        <v>25.94</v>
      </c>
    </row>
    <row r="26" spans="1:12" x14ac:dyDescent="0.2">
      <c r="A26" s="24" t="s">
        <v>1</v>
      </c>
      <c r="B26" s="26" t="s">
        <v>17</v>
      </c>
      <c r="C26" s="28">
        <v>1</v>
      </c>
      <c r="D26" s="30">
        <f>C26*'Glidecoat Costs'!C4</f>
        <v>12.97</v>
      </c>
    </row>
    <row r="27" spans="1:12" x14ac:dyDescent="0.2">
      <c r="A27" s="24" t="s">
        <v>49</v>
      </c>
      <c r="B27" s="26" t="s">
        <v>17</v>
      </c>
      <c r="C27" s="28">
        <v>0</v>
      </c>
      <c r="D27" s="30">
        <f>'Glidecoat Costs'!C5</f>
        <v>12.97</v>
      </c>
    </row>
    <row r="28" spans="1:12" hidden="1" x14ac:dyDescent="0.2">
      <c r="A28" s="24" t="s">
        <v>2</v>
      </c>
      <c r="B28" s="26" t="s">
        <v>21</v>
      </c>
      <c r="C28" s="28">
        <v>0</v>
      </c>
      <c r="D28" s="30">
        <f>'35'' Scout'!C28*'Glidecoat Costs'!C6</f>
        <v>0</v>
      </c>
    </row>
    <row r="29" spans="1:12" x14ac:dyDescent="0.2">
      <c r="A29" s="24" t="s">
        <v>3</v>
      </c>
      <c r="B29" s="26"/>
      <c r="C29" s="28">
        <v>8</v>
      </c>
      <c r="D29" s="30">
        <f>C29*'Glidecoat Costs'!C7</f>
        <v>26</v>
      </c>
    </row>
    <row r="30" spans="1:12" x14ac:dyDescent="0.2">
      <c r="A30" s="24" t="s">
        <v>4</v>
      </c>
      <c r="B30" s="26"/>
      <c r="C30" s="28">
        <v>24</v>
      </c>
      <c r="D30" s="30">
        <f>C30*'Glidecoat Costs'!C8</f>
        <v>31.200000000000003</v>
      </c>
    </row>
    <row r="31" spans="1:12" x14ac:dyDescent="0.2">
      <c r="A31" s="24" t="s">
        <v>5</v>
      </c>
      <c r="B31" s="26"/>
      <c r="C31" s="28">
        <v>3</v>
      </c>
      <c r="D31" s="30">
        <f>C31*'Glidecoat Costs'!C13</f>
        <v>30</v>
      </c>
    </row>
    <row r="32" spans="1:12" ht="17" thickBot="1" x14ac:dyDescent="0.25">
      <c r="A32" s="24" t="s">
        <v>6</v>
      </c>
      <c r="B32" s="26"/>
      <c r="C32" s="28"/>
      <c r="D32" s="30">
        <v>40</v>
      </c>
      <c r="J32" s="15"/>
    </row>
    <row r="33" spans="1:4" ht="17" thickBot="1" x14ac:dyDescent="0.25">
      <c r="A33" s="6" t="s">
        <v>26</v>
      </c>
      <c r="B33" s="11"/>
      <c r="C33" s="7"/>
      <c r="D33" s="12">
        <f>SUM(D25:D32)</f>
        <v>179.07999999999998</v>
      </c>
    </row>
    <row r="34" spans="1:4" ht="17" thickBot="1" x14ac:dyDescent="0.25"/>
    <row r="35" spans="1:4" ht="17" thickBot="1" x14ac:dyDescent="0.25">
      <c r="A35" s="16" t="s">
        <v>27</v>
      </c>
      <c r="B35" s="5"/>
      <c r="C35" s="5"/>
      <c r="D35" s="16" t="s">
        <v>16</v>
      </c>
    </row>
    <row r="36" spans="1:4" ht="17" thickBot="1" x14ac:dyDescent="0.25">
      <c r="A36" s="11" t="s">
        <v>46</v>
      </c>
      <c r="B36" s="7"/>
      <c r="C36" s="7"/>
      <c r="D36" s="12">
        <f>D16+C21+D33</f>
        <v>1260.08</v>
      </c>
    </row>
    <row r="37" spans="1:4" ht="17" thickBot="1" x14ac:dyDescent="0.25">
      <c r="A37" s="11" t="s">
        <v>41</v>
      </c>
      <c r="B37" s="7"/>
      <c r="C37" s="7"/>
      <c r="D37" s="12">
        <f>B5-D36</f>
        <v>489.92000000000007</v>
      </c>
    </row>
    <row r="38" spans="1:4" ht="17" thickBot="1" x14ac:dyDescent="0.25">
      <c r="A38" s="11" t="s">
        <v>42</v>
      </c>
      <c r="B38" s="7"/>
      <c r="C38" s="7"/>
      <c r="D38" s="35">
        <f>D37/$B$5</f>
        <v>0.27995428571428577</v>
      </c>
    </row>
    <row r="39" spans="1:4" ht="17" thickBot="1" x14ac:dyDescent="0.25">
      <c r="A39" s="11" t="s">
        <v>47</v>
      </c>
      <c r="B39" s="7"/>
      <c r="C39" s="7"/>
      <c r="D39" s="39">
        <f>D36/$B$2</f>
        <v>36.002285714285712</v>
      </c>
    </row>
    <row r="40" spans="1:4" ht="17" thickBot="1" x14ac:dyDescent="0.25">
      <c r="A40" s="40" t="s">
        <v>48</v>
      </c>
      <c r="B40" s="38"/>
      <c r="C40" s="38"/>
      <c r="D40" s="41">
        <f>$B$6-D39</f>
        <v>13.997714285714288</v>
      </c>
    </row>
    <row r="41" spans="1:4" ht="17" thickBot="1" x14ac:dyDescent="0.25"/>
    <row r="42" spans="1:4" ht="118" customHeight="1" thickBot="1" x14ac:dyDescent="0.25">
      <c r="A42" s="22" t="s">
        <v>38</v>
      </c>
      <c r="B42" s="49" t="s">
        <v>61</v>
      </c>
      <c r="C42" s="50"/>
      <c r="D42" s="51"/>
    </row>
  </sheetData>
  <mergeCells count="5">
    <mergeCell ref="A11:D11"/>
    <mergeCell ref="B9:D9"/>
    <mergeCell ref="A23:D23"/>
    <mergeCell ref="B42:D42"/>
    <mergeCell ref="A18:C18"/>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Costs'!$F$3:$F$6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F25"/>
  <sheetViews>
    <sheetView workbookViewId="0">
      <selection activeCell="J15" sqref="J15"/>
    </sheetView>
  </sheetViews>
  <sheetFormatPr baseColWidth="10" defaultRowHeight="16" x14ac:dyDescent="0.2"/>
  <cols>
    <col min="2" max="2" width="30.1640625" bestFit="1" customWidth="1"/>
  </cols>
  <sheetData>
    <row r="3" spans="2:6" x14ac:dyDescent="0.2">
      <c r="B3" t="s">
        <v>18</v>
      </c>
      <c r="C3" s="1">
        <v>12.97</v>
      </c>
      <c r="F3" t="s">
        <v>31</v>
      </c>
    </row>
    <row r="4" spans="2:6" x14ac:dyDescent="0.2">
      <c r="B4" t="s">
        <v>19</v>
      </c>
      <c r="C4" s="1">
        <v>12.97</v>
      </c>
      <c r="F4" t="s">
        <v>32</v>
      </c>
    </row>
    <row r="5" spans="2:6" x14ac:dyDescent="0.2">
      <c r="B5" t="s">
        <v>20</v>
      </c>
      <c r="C5" s="1">
        <v>12.97</v>
      </c>
      <c r="F5" t="s">
        <v>33</v>
      </c>
    </row>
    <row r="6" spans="2:6" x14ac:dyDescent="0.2">
      <c r="B6" t="s">
        <v>22</v>
      </c>
      <c r="C6" s="1">
        <v>9.7200000000000006</v>
      </c>
      <c r="F6" t="s">
        <v>34</v>
      </c>
    </row>
    <row r="7" spans="2:6" x14ac:dyDescent="0.2">
      <c r="B7" t="s">
        <v>23</v>
      </c>
      <c r="C7" s="1">
        <v>3.25</v>
      </c>
    </row>
    <row r="8" spans="2:6" x14ac:dyDescent="0.2">
      <c r="B8" t="s">
        <v>24</v>
      </c>
      <c r="C8" s="1">
        <v>1.3</v>
      </c>
    </row>
    <row r="9" spans="2:6" x14ac:dyDescent="0.2">
      <c r="B9" t="s">
        <v>28</v>
      </c>
      <c r="C9" s="1">
        <v>711.75</v>
      </c>
    </row>
    <row r="10" spans="2:6" x14ac:dyDescent="0.2">
      <c r="B10" t="s">
        <v>39</v>
      </c>
      <c r="C10" s="1">
        <v>191.75</v>
      </c>
    </row>
    <row r="11" spans="2:6" x14ac:dyDescent="0.2">
      <c r="B11" t="s">
        <v>44</v>
      </c>
      <c r="C11" s="1"/>
    </row>
    <row r="12" spans="2:6" x14ac:dyDescent="0.2">
      <c r="B12" t="s">
        <v>40</v>
      </c>
      <c r="C12" s="1">
        <v>55.25</v>
      </c>
    </row>
    <row r="13" spans="2:6" x14ac:dyDescent="0.2">
      <c r="B13" t="s">
        <v>5</v>
      </c>
      <c r="C13" s="1">
        <v>10</v>
      </c>
    </row>
    <row r="14" spans="2:6" x14ac:dyDescent="0.2">
      <c r="C14" s="1"/>
    </row>
    <row r="15" spans="2:6" x14ac:dyDescent="0.2">
      <c r="C15" s="1"/>
    </row>
    <row r="16" spans="2:6" x14ac:dyDescent="0.2">
      <c r="C16" s="1"/>
    </row>
    <row r="17" spans="3:3" x14ac:dyDescent="0.2">
      <c r="C17" s="1"/>
    </row>
    <row r="18" spans="3:3" x14ac:dyDescent="0.2">
      <c r="C18" s="1"/>
    </row>
    <row r="19" spans="3:3" x14ac:dyDescent="0.2">
      <c r="C19" s="1"/>
    </row>
    <row r="20" spans="3:3" x14ac:dyDescent="0.2">
      <c r="C20" s="1"/>
    </row>
    <row r="21" spans="3:3" x14ac:dyDescent="0.2">
      <c r="C21" s="1"/>
    </row>
    <row r="22" spans="3:3" x14ac:dyDescent="0.2">
      <c r="C22" s="1"/>
    </row>
    <row r="23" spans="3:3" x14ac:dyDescent="0.2">
      <c r="C23" s="1"/>
    </row>
    <row r="24" spans="3:3" x14ac:dyDescent="0.2">
      <c r="C24" s="1"/>
    </row>
    <row r="25" spans="3:3" x14ac:dyDescent="0.2">
      <c r="C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35' Scout</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2019-02-05T16:24:43Z</cp:lastPrinted>
  <dcterms:created xsi:type="dcterms:W3CDTF">2018-09-21T17:23:01Z</dcterms:created>
  <dcterms:modified xsi:type="dcterms:W3CDTF">2019-03-20T16:21:06Z</dcterms:modified>
</cp:coreProperties>
</file>