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westhorpe/Dropbox/Glidecoat/Detailing/15' Hobie Skiff/"/>
    </mc:Choice>
  </mc:AlternateContent>
  <xr:revisionPtr revIDLastSave="0" documentId="13_ncr:1_{0775FD06-B121-D34B-A7A3-F5122ABFC5E7}" xr6:coauthVersionLast="41" xr6:coauthVersionMax="41" xr10:uidLastSave="{00000000-0000-0000-0000-000000000000}"/>
  <bookViews>
    <workbookView xWindow="7860" yWindow="840" windowWidth="23900" windowHeight="17420" xr2:uid="{DD08BB9E-B4A6-5C4B-95BF-2B82C3E8500B}"/>
  </bookViews>
  <sheets>
    <sheet name="15' Hobie Power Skiff" sheetId="1" r:id="rId1"/>
    <sheet name="Glidecoat Cost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1" l="1"/>
  <c r="D27" i="1"/>
  <c r="B5" i="1" l="1"/>
  <c r="D16" i="1" l="1"/>
  <c r="C16" i="1"/>
  <c r="D18" i="1" l="1"/>
  <c r="C18" i="1" l="1"/>
  <c r="D25" i="1"/>
  <c r="D24" i="1"/>
  <c r="D22" i="1"/>
  <c r="C3" i="2"/>
  <c r="B11" i="1"/>
  <c r="D11" i="1" s="1"/>
  <c r="D12" i="1" s="1"/>
  <c r="D23" i="1" l="1"/>
  <c r="D31" i="1" s="1"/>
  <c r="D34" i="1" s="1"/>
  <c r="D35" i="1" l="1"/>
  <c r="D36" i="1" s="1"/>
  <c r="D37" i="1"/>
</calcChain>
</file>

<file path=xl/sharedStrings.xml><?xml version="1.0" encoding="utf-8"?>
<sst xmlns="http://schemas.openxmlformats.org/spreadsheetml/2006/main" count="64" uniqueCount="57">
  <si>
    <t>Compound</t>
  </si>
  <si>
    <t>Surface Wipe</t>
  </si>
  <si>
    <t>Wash</t>
  </si>
  <si>
    <t>Sponges</t>
  </si>
  <si>
    <t>Microfibers</t>
  </si>
  <si>
    <t>Pads</t>
  </si>
  <si>
    <t>Gas</t>
  </si>
  <si>
    <t>Labor</t>
  </si>
  <si>
    <t>Ceramic</t>
  </si>
  <si>
    <t>Polish</t>
  </si>
  <si>
    <t>Product</t>
  </si>
  <si>
    <t>Glidecoat Cost</t>
  </si>
  <si>
    <t>Size</t>
  </si>
  <si>
    <t>Nano Ceramic Top Coating</t>
  </si>
  <si>
    <t>Dealer Cost (35%)</t>
  </si>
  <si>
    <t>Daily/Hourly Rate</t>
  </si>
  <si>
    <t>Total</t>
  </si>
  <si>
    <t>Product Total</t>
  </si>
  <si>
    <t>Labor Total</t>
  </si>
  <si>
    <t>Hours/Days</t>
  </si>
  <si>
    <t xml:space="preserve">Size </t>
  </si>
  <si>
    <t>No. of Bottles</t>
  </si>
  <si>
    <t>Dealer Cost</t>
  </si>
  <si>
    <t>16 oz</t>
  </si>
  <si>
    <t>Compound - 16 oz</t>
  </si>
  <si>
    <t>Surface Wipe - 16 oz</t>
  </si>
  <si>
    <t>Polish - 16 oz</t>
  </si>
  <si>
    <t>12 oz</t>
  </si>
  <si>
    <t>Wash - 12 oz</t>
  </si>
  <si>
    <t>Sponges (Per Sponge)</t>
  </si>
  <si>
    <t>Microfiber Towels (Per Towel)</t>
  </si>
  <si>
    <t>Miscellaneous</t>
  </si>
  <si>
    <t>Miscellaneous Total</t>
  </si>
  <si>
    <t>Project Total</t>
  </si>
  <si>
    <t>Nano Ceramic Top Coating - 1 Liter</t>
  </si>
  <si>
    <t>Boat Brand</t>
  </si>
  <si>
    <t>Boat Condition</t>
  </si>
  <si>
    <t>Poor</t>
  </si>
  <si>
    <t>Average</t>
  </si>
  <si>
    <t>Good</t>
  </si>
  <si>
    <t>New</t>
  </si>
  <si>
    <t>Price</t>
  </si>
  <si>
    <t>Location</t>
  </si>
  <si>
    <t>Project Details</t>
  </si>
  <si>
    <t>Project Notes</t>
  </si>
  <si>
    <t>Nano Ceramic Top Coating - 250ml</t>
  </si>
  <si>
    <t>Nano Ceramic Top Coating - 50 ml</t>
  </si>
  <si>
    <t>Publix</t>
  </si>
  <si>
    <t>Hobie Power Skiff</t>
  </si>
  <si>
    <t>West Palm Beach</t>
  </si>
  <si>
    <t>150 ml</t>
  </si>
  <si>
    <t>Profit/Loss</t>
  </si>
  <si>
    <t>Profit Margin</t>
  </si>
  <si>
    <t>Cost Per Foot</t>
  </si>
  <si>
    <t>Price Per Foot</t>
  </si>
  <si>
    <t>• Ceramic coating application to all interior flat fiberglass, hull and transom
• The owner had wet sanded and polished on the hull prior to technician showing up, which sped up the process</t>
  </si>
  <si>
    <t xml:space="preserve">1.5 days to complete by one resource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</si>
</sst>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44" fontId="0" fillId="0" borderId="4" xfId="1" applyFont="1" applyBorder="1"/>
    <xf numFmtId="44" fontId="0" fillId="0" borderId="6" xfId="1" applyFont="1" applyBorder="1"/>
    <xf numFmtId="0" fontId="2" fillId="0" borderId="7" xfId="0" applyFont="1" applyBorder="1"/>
    <xf numFmtId="0" fontId="2" fillId="0" borderId="8" xfId="0" applyFont="1" applyBorder="1"/>
    <xf numFmtId="44" fontId="2" fillId="0" borderId="9" xfId="1" applyFont="1" applyBorder="1"/>
    <xf numFmtId="44" fontId="2" fillId="0" borderId="9" xfId="0" applyNumberFormat="1" applyFont="1" applyBorder="1"/>
    <xf numFmtId="44" fontId="2" fillId="0" borderId="8" xfId="0" applyNumberFormat="1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44" fontId="2" fillId="0" borderId="1" xfId="0" applyNumberFormat="1" applyFont="1" applyBorder="1"/>
    <xf numFmtId="0" fontId="0" fillId="0" borderId="12" xfId="0" applyBorder="1"/>
    <xf numFmtId="44" fontId="0" fillId="0" borderId="12" xfId="1" applyFont="1" applyBorder="1"/>
    <xf numFmtId="0" fontId="0" fillId="0" borderId="9" xfId="0" applyBorder="1"/>
    <xf numFmtId="0" fontId="0" fillId="0" borderId="0" xfId="0" applyAlignment="1">
      <alignment wrapText="1"/>
    </xf>
    <xf numFmtId="0" fontId="0" fillId="0" borderId="1" xfId="0" applyBorder="1"/>
    <xf numFmtId="44" fontId="0" fillId="0" borderId="4" xfId="1" applyFont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44" fontId="0" fillId="0" borderId="19" xfId="1" applyFont="1" applyBorder="1"/>
    <xf numFmtId="44" fontId="0" fillId="0" borderId="20" xfId="1" applyFont="1" applyBorder="1"/>
    <xf numFmtId="44" fontId="0" fillId="0" borderId="15" xfId="1" applyFont="1" applyBorder="1"/>
    <xf numFmtId="0" fontId="0" fillId="0" borderId="5" xfId="0" applyBorder="1" applyAlignment="1">
      <alignment wrapText="1"/>
    </xf>
    <xf numFmtId="44" fontId="0" fillId="0" borderId="19" xfId="0" applyNumberFormat="1" applyBorder="1"/>
    <xf numFmtId="10" fontId="2" fillId="0" borderId="1" xfId="0" applyNumberFormat="1" applyFont="1" applyBorder="1"/>
    <xf numFmtId="164" fontId="2" fillId="0" borderId="1" xfId="0" applyNumberFormat="1" applyFont="1" applyBorder="1"/>
    <xf numFmtId="44" fontId="0" fillId="0" borderId="1" xfId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91B-DA7B-F04B-834C-8B5BA488A714}">
  <dimension ref="A1:J39"/>
  <sheetViews>
    <sheetView tabSelected="1" workbookViewId="0">
      <selection activeCell="K19" sqref="K19"/>
    </sheetView>
  </sheetViews>
  <sheetFormatPr baseColWidth="10" defaultRowHeight="16" x14ac:dyDescent="0.2"/>
  <cols>
    <col min="1" max="1" width="24.5" customWidth="1"/>
    <col min="2" max="2" width="16.33203125" customWidth="1"/>
    <col min="3" max="3" width="14.33203125" customWidth="1"/>
    <col min="4" max="4" width="15.5" customWidth="1"/>
  </cols>
  <sheetData>
    <row r="1" spans="1:4" ht="17" thickBot="1" x14ac:dyDescent="0.25">
      <c r="A1" s="22" t="s">
        <v>35</v>
      </c>
      <c r="B1" s="20" t="s">
        <v>48</v>
      </c>
    </row>
    <row r="2" spans="1:4" ht="17" thickBot="1" x14ac:dyDescent="0.25">
      <c r="A2" s="15" t="s">
        <v>12</v>
      </c>
      <c r="B2" s="25">
        <v>15</v>
      </c>
    </row>
    <row r="3" spans="1:4" ht="17" thickBot="1" x14ac:dyDescent="0.25">
      <c r="A3" s="22" t="s">
        <v>36</v>
      </c>
      <c r="B3" s="24" t="s">
        <v>38</v>
      </c>
    </row>
    <row r="4" spans="1:4" ht="17" thickBot="1" x14ac:dyDescent="0.25">
      <c r="A4" s="22" t="s">
        <v>41</v>
      </c>
      <c r="B4" s="23">
        <v>900</v>
      </c>
    </row>
    <row r="5" spans="1:4" ht="17" thickBot="1" x14ac:dyDescent="0.25">
      <c r="A5" s="15" t="s">
        <v>54</v>
      </c>
      <c r="B5" s="41">
        <f>B4/B2</f>
        <v>60</v>
      </c>
    </row>
    <row r="6" spans="1:4" ht="17" thickBot="1" x14ac:dyDescent="0.25">
      <c r="A6" s="22" t="s">
        <v>42</v>
      </c>
      <c r="B6" s="27" t="s">
        <v>49</v>
      </c>
    </row>
    <row r="7" spans="1:4" ht="99" customHeight="1" thickBot="1" x14ac:dyDescent="0.25">
      <c r="A7" s="26" t="s">
        <v>43</v>
      </c>
      <c r="B7" s="47" t="s">
        <v>55</v>
      </c>
      <c r="C7" s="45"/>
      <c r="D7" s="46"/>
    </row>
    <row r="8" spans="1:4" ht="17" thickBot="1" x14ac:dyDescent="0.25"/>
    <row r="9" spans="1:4" ht="20" thickBot="1" x14ac:dyDescent="0.3">
      <c r="A9" s="42" t="s">
        <v>7</v>
      </c>
      <c r="B9" s="43"/>
      <c r="C9" s="43"/>
      <c r="D9" s="44"/>
    </row>
    <row r="10" spans="1:4" ht="17" thickBot="1" x14ac:dyDescent="0.25">
      <c r="A10" s="2"/>
      <c r="B10" s="14" t="s">
        <v>15</v>
      </c>
      <c r="C10" s="3" t="s">
        <v>19</v>
      </c>
      <c r="D10" s="14" t="s">
        <v>16</v>
      </c>
    </row>
    <row r="11" spans="1:4" ht="17" thickBot="1" x14ac:dyDescent="0.25">
      <c r="A11" s="28" t="s">
        <v>7</v>
      </c>
      <c r="B11" s="36">
        <f>22.5</f>
        <v>22.5</v>
      </c>
      <c r="C11" s="30">
        <v>15</v>
      </c>
      <c r="D11" s="38">
        <f>C11*B11</f>
        <v>337.5</v>
      </c>
    </row>
    <row r="12" spans="1:4" ht="17" thickBot="1" x14ac:dyDescent="0.25">
      <c r="A12" s="9" t="s">
        <v>18</v>
      </c>
      <c r="B12" s="16"/>
      <c r="C12" s="10"/>
      <c r="D12" s="17">
        <f>SUM(D11:D11)</f>
        <v>337.5</v>
      </c>
    </row>
    <row r="13" spans="1:4" ht="17" thickBot="1" x14ac:dyDescent="0.25"/>
    <row r="14" spans="1:4" ht="20" thickBot="1" x14ac:dyDescent="0.3">
      <c r="A14" s="42" t="s">
        <v>8</v>
      </c>
      <c r="B14" s="43"/>
      <c r="C14" s="43"/>
      <c r="D14" s="44"/>
    </row>
    <row r="15" spans="1:4" ht="17" thickBot="1" x14ac:dyDescent="0.25">
      <c r="A15" s="5" t="s">
        <v>10</v>
      </c>
      <c r="B15" s="22" t="s">
        <v>12</v>
      </c>
      <c r="C15" s="6" t="s">
        <v>11</v>
      </c>
      <c r="D15" s="22" t="s">
        <v>14</v>
      </c>
    </row>
    <row r="16" spans="1:4" ht="22" customHeight="1" thickBot="1" x14ac:dyDescent="0.25">
      <c r="A16" s="37" t="s">
        <v>13</v>
      </c>
      <c r="B16" s="18" t="s">
        <v>50</v>
      </c>
      <c r="C16" s="8">
        <f>'Glidecoat Costs'!C11*3</f>
        <v>13.26</v>
      </c>
      <c r="D16" s="19">
        <f>'Glidecoat Costs'!D11*3</f>
        <v>165.75</v>
      </c>
    </row>
    <row r="17" spans="1:10" ht="17" thickBot="1" x14ac:dyDescent="0.25">
      <c r="A17" s="2"/>
      <c r="B17" s="3"/>
      <c r="C17" s="3"/>
      <c r="D17" s="7"/>
    </row>
    <row r="18" spans="1:10" ht="17" thickBot="1" x14ac:dyDescent="0.25">
      <c r="A18" s="9" t="s">
        <v>17</v>
      </c>
      <c r="B18" s="10"/>
      <c r="C18" s="13">
        <f>C16</f>
        <v>13.26</v>
      </c>
      <c r="D18" s="11">
        <f>D16</f>
        <v>165.75</v>
      </c>
    </row>
    <row r="19" spans="1:10" ht="17" thickBot="1" x14ac:dyDescent="0.25"/>
    <row r="20" spans="1:10" ht="20" thickBot="1" x14ac:dyDescent="0.3">
      <c r="A20" s="42" t="s">
        <v>31</v>
      </c>
      <c r="B20" s="43"/>
      <c r="C20" s="43"/>
      <c r="D20" s="44"/>
    </row>
    <row r="21" spans="1:10" ht="17" thickBot="1" x14ac:dyDescent="0.25">
      <c r="A21" s="2"/>
      <c r="B21" s="14" t="s">
        <v>20</v>
      </c>
      <c r="C21" s="3" t="s">
        <v>21</v>
      </c>
      <c r="D21" s="4" t="s">
        <v>22</v>
      </c>
    </row>
    <row r="22" spans="1:10" x14ac:dyDescent="0.2">
      <c r="A22" s="28" t="s">
        <v>0</v>
      </c>
      <c r="B22" s="30" t="s">
        <v>23</v>
      </c>
      <c r="C22" s="32">
        <v>2</v>
      </c>
      <c r="D22" s="34">
        <f>C22*'Glidecoat Costs'!D3</f>
        <v>25.94</v>
      </c>
    </row>
    <row r="23" spans="1:10" x14ac:dyDescent="0.2">
      <c r="A23" s="29" t="s">
        <v>1</v>
      </c>
      <c r="B23" s="31" t="s">
        <v>23</v>
      </c>
      <c r="C23" s="33">
        <v>1</v>
      </c>
      <c r="D23" s="35">
        <f>C23*'Glidecoat Costs'!D4</f>
        <v>12.97</v>
      </c>
    </row>
    <row r="24" spans="1:10" x14ac:dyDescent="0.2">
      <c r="A24" s="29" t="s">
        <v>9</v>
      </c>
      <c r="B24" s="31" t="s">
        <v>23</v>
      </c>
      <c r="C24" s="33">
        <v>1</v>
      </c>
      <c r="D24" s="35">
        <f>C24*'Glidecoat Costs'!D5</f>
        <v>12.97</v>
      </c>
    </row>
    <row r="25" spans="1:10" x14ac:dyDescent="0.2">
      <c r="A25" s="29" t="s">
        <v>2</v>
      </c>
      <c r="B25" s="31" t="s">
        <v>27</v>
      </c>
      <c r="C25" s="33"/>
      <c r="D25" s="35">
        <f>C25*'Glidecoat Costs'!D6</f>
        <v>0</v>
      </c>
    </row>
    <row r="26" spans="1:10" x14ac:dyDescent="0.2">
      <c r="A26" s="29" t="s">
        <v>3</v>
      </c>
      <c r="B26" s="31"/>
      <c r="C26" s="33">
        <v>4</v>
      </c>
      <c r="D26" s="35">
        <f>C26*'Glidecoat Costs'!D7</f>
        <v>12.96</v>
      </c>
    </row>
    <row r="27" spans="1:10" ht="17" thickBot="1" x14ac:dyDescent="0.25">
      <c r="A27" s="29" t="s">
        <v>4</v>
      </c>
      <c r="B27" s="31"/>
      <c r="C27" s="33">
        <v>15</v>
      </c>
      <c r="D27" s="35">
        <f>C27*'Glidecoat Costs'!D8</f>
        <v>19.5</v>
      </c>
    </row>
    <row r="28" spans="1:10" ht="17" hidden="1" thickBot="1" x14ac:dyDescent="0.25">
      <c r="A28" s="29" t="s">
        <v>5</v>
      </c>
      <c r="B28" s="31"/>
      <c r="C28" s="33"/>
      <c r="D28" s="35"/>
    </row>
    <row r="29" spans="1:10" ht="17" hidden="1" thickBot="1" x14ac:dyDescent="0.25">
      <c r="A29" s="29" t="s">
        <v>6</v>
      </c>
      <c r="B29" s="31"/>
      <c r="C29" s="33"/>
      <c r="D29" s="35"/>
      <c r="J29" s="21"/>
    </row>
    <row r="30" spans="1:10" ht="17" hidden="1" thickBot="1" x14ac:dyDescent="0.25">
      <c r="A30" s="29" t="s">
        <v>47</v>
      </c>
      <c r="B30" s="31"/>
      <c r="C30" s="33"/>
      <c r="D30" s="35"/>
    </row>
    <row r="31" spans="1:10" ht="17" thickBot="1" x14ac:dyDescent="0.25">
      <c r="A31" s="9" t="s">
        <v>32</v>
      </c>
      <c r="B31" s="16"/>
      <c r="C31" s="10"/>
      <c r="D31" s="12">
        <f>SUM(D22:D30)</f>
        <v>84.34</v>
      </c>
    </row>
    <row r="32" spans="1:10" ht="17" thickBot="1" x14ac:dyDescent="0.25"/>
    <row r="33" spans="1:4" ht="17" thickBot="1" x14ac:dyDescent="0.25">
      <c r="A33" s="22" t="s">
        <v>33</v>
      </c>
      <c r="B33" s="6"/>
      <c r="C33" s="6"/>
      <c r="D33" s="22" t="s">
        <v>22</v>
      </c>
    </row>
    <row r="34" spans="1:4" ht="17" thickBot="1" x14ac:dyDescent="0.25">
      <c r="A34" s="16" t="s">
        <v>16</v>
      </c>
      <c r="B34" s="10"/>
      <c r="C34" s="10"/>
      <c r="D34" s="17">
        <f>D12+D18+D31</f>
        <v>587.59</v>
      </c>
    </row>
    <row r="35" spans="1:4" ht="17" thickBot="1" x14ac:dyDescent="0.25">
      <c r="A35" s="16" t="s">
        <v>51</v>
      </c>
      <c r="B35" s="10"/>
      <c r="C35" s="10"/>
      <c r="D35" s="17">
        <f>$B$4-D34</f>
        <v>312.40999999999997</v>
      </c>
    </row>
    <row r="36" spans="1:4" ht="17" thickBot="1" x14ac:dyDescent="0.25">
      <c r="A36" s="16" t="s">
        <v>52</v>
      </c>
      <c r="B36" s="10"/>
      <c r="C36" s="10"/>
      <c r="D36" s="39">
        <f>D35/$B$4</f>
        <v>0.34712222222222217</v>
      </c>
    </row>
    <row r="37" spans="1:4" ht="17" thickBot="1" x14ac:dyDescent="0.25">
      <c r="A37" s="16" t="s">
        <v>53</v>
      </c>
      <c r="B37" s="10"/>
      <c r="C37" s="10"/>
      <c r="D37" s="40">
        <f>D34/$B$2</f>
        <v>39.172666666666672</v>
      </c>
    </row>
    <row r="38" spans="1:4" ht="17" thickBot="1" x14ac:dyDescent="0.25"/>
    <row r="39" spans="1:4" ht="17" customHeight="1" thickBot="1" x14ac:dyDescent="0.25">
      <c r="A39" s="48" t="s">
        <v>44</v>
      </c>
      <c r="B39" s="47" t="s">
        <v>56</v>
      </c>
      <c r="C39" s="45"/>
      <c r="D39" s="46"/>
    </row>
  </sheetData>
  <mergeCells count="5">
    <mergeCell ref="A14:D14"/>
    <mergeCell ref="A9:D9"/>
    <mergeCell ref="B7:D7"/>
    <mergeCell ref="A20:D20"/>
    <mergeCell ref="B39:D39"/>
  </mergeCell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4EEF41-9504-DA4D-A0BE-A5023A946C33}">
          <x14:formula1>
            <xm:f>'Glidecoat Costs'!$G$3:$G$6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936F-6D53-6048-94B3-5E4826B31620}">
  <dimension ref="B3:G24"/>
  <sheetViews>
    <sheetView workbookViewId="0">
      <selection activeCell="D10" sqref="D10"/>
    </sheetView>
  </sheetViews>
  <sheetFormatPr baseColWidth="10" defaultRowHeight="16" x14ac:dyDescent="0.2"/>
  <cols>
    <col min="2" max="2" width="30.1640625" bestFit="1" customWidth="1"/>
    <col min="3" max="3" width="17.1640625" customWidth="1"/>
  </cols>
  <sheetData>
    <row r="3" spans="2:7" x14ac:dyDescent="0.2">
      <c r="B3" t="s">
        <v>24</v>
      </c>
      <c r="C3" s="1">
        <f>4.8</f>
        <v>4.8</v>
      </c>
      <c r="D3" s="1">
        <v>12.97</v>
      </c>
      <c r="G3" t="s">
        <v>37</v>
      </c>
    </row>
    <row r="4" spans="2:7" x14ac:dyDescent="0.2">
      <c r="B4" t="s">
        <v>25</v>
      </c>
      <c r="C4" s="1">
        <v>3</v>
      </c>
      <c r="D4" s="1">
        <v>12.97</v>
      </c>
      <c r="G4" t="s">
        <v>38</v>
      </c>
    </row>
    <row r="5" spans="2:7" x14ac:dyDescent="0.2">
      <c r="B5" t="s">
        <v>26</v>
      </c>
      <c r="C5" s="1">
        <v>4.7699999999999996</v>
      </c>
      <c r="D5" s="1">
        <v>12.97</v>
      </c>
      <c r="G5" t="s">
        <v>39</v>
      </c>
    </row>
    <row r="6" spans="2:7" x14ac:dyDescent="0.2">
      <c r="B6" t="s">
        <v>28</v>
      </c>
      <c r="C6" s="1">
        <v>1.41</v>
      </c>
      <c r="D6" s="1">
        <v>9.7200000000000006</v>
      </c>
      <c r="G6" t="s">
        <v>40</v>
      </c>
    </row>
    <row r="7" spans="2:7" x14ac:dyDescent="0.2">
      <c r="B7" t="s">
        <v>29</v>
      </c>
      <c r="C7" s="1">
        <v>2.69</v>
      </c>
      <c r="D7" s="1">
        <v>3.24</v>
      </c>
    </row>
    <row r="8" spans="2:7" x14ac:dyDescent="0.2">
      <c r="B8" t="s">
        <v>30</v>
      </c>
      <c r="C8" s="1">
        <v>0.18</v>
      </c>
      <c r="D8" s="1">
        <v>1.3</v>
      </c>
    </row>
    <row r="9" spans="2:7" x14ac:dyDescent="0.2">
      <c r="B9" t="s">
        <v>34</v>
      </c>
      <c r="C9" s="1">
        <v>88.35</v>
      </c>
      <c r="D9" s="1">
        <v>711.75</v>
      </c>
    </row>
    <row r="10" spans="2:7" x14ac:dyDescent="0.2">
      <c r="B10" t="s">
        <v>45</v>
      </c>
      <c r="C10" s="1">
        <v>22.09</v>
      </c>
      <c r="D10" s="1">
        <v>191.75</v>
      </c>
    </row>
    <row r="11" spans="2:7" x14ac:dyDescent="0.2">
      <c r="B11" t="s">
        <v>46</v>
      </c>
      <c r="C11" s="1">
        <v>4.42</v>
      </c>
      <c r="D11" s="1">
        <v>55.25</v>
      </c>
    </row>
    <row r="12" spans="2:7" x14ac:dyDescent="0.2">
      <c r="C12" s="1"/>
      <c r="D12" s="1"/>
    </row>
    <row r="13" spans="2:7" x14ac:dyDescent="0.2">
      <c r="C13" s="1"/>
      <c r="D13" s="1"/>
    </row>
    <row r="14" spans="2:7" x14ac:dyDescent="0.2">
      <c r="C14" s="1"/>
      <c r="D14" s="1"/>
    </row>
    <row r="15" spans="2:7" x14ac:dyDescent="0.2">
      <c r="C15" s="1"/>
      <c r="D15" s="1"/>
    </row>
    <row r="16" spans="2:7" x14ac:dyDescent="0.2">
      <c r="C16" s="1"/>
      <c r="D16" s="1"/>
    </row>
    <row r="17" spans="3:4" x14ac:dyDescent="0.2">
      <c r="C17" s="1"/>
      <c r="D17" s="1"/>
    </row>
    <row r="18" spans="3:4" x14ac:dyDescent="0.2">
      <c r="C18" s="1"/>
      <c r="D18" s="1"/>
    </row>
    <row r="19" spans="3:4" x14ac:dyDescent="0.2">
      <c r="C19" s="1"/>
      <c r="D19" s="1"/>
    </row>
    <row r="20" spans="3:4" x14ac:dyDescent="0.2">
      <c r="C20" s="1"/>
      <c r="D20" s="1"/>
    </row>
    <row r="21" spans="3:4" x14ac:dyDescent="0.2">
      <c r="C21" s="1"/>
      <c r="D21" s="1"/>
    </row>
    <row r="22" spans="3:4" x14ac:dyDescent="0.2">
      <c r="C22" s="1"/>
      <c r="D22" s="1"/>
    </row>
    <row r="23" spans="3:4" x14ac:dyDescent="0.2">
      <c r="C23" s="1"/>
      <c r="D23" s="1"/>
    </row>
    <row r="24" spans="3:4" x14ac:dyDescent="0.2">
      <c r="C24" s="1"/>
      <c r="D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15' Hobie Power Skiff</vt:lpstr>
      <vt:lpstr>Glidecoat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 Westhorpe</dc:creator>
  <cp:lastModifiedBy>Paul  Westhorpe</cp:lastModifiedBy>
  <cp:lastPrinted>2019-01-07T19:23:38Z</cp:lastPrinted>
  <dcterms:created xsi:type="dcterms:W3CDTF">2018-09-21T17:23:01Z</dcterms:created>
  <dcterms:modified xsi:type="dcterms:W3CDTF">2019-03-20T17:06:56Z</dcterms:modified>
</cp:coreProperties>
</file>